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NUESTRA IGLESIA 2020\"/>
    </mc:Choice>
  </mc:AlternateContent>
  <bookViews>
    <workbookView xWindow="0" yWindow="0" windowWidth="23040" windowHeight="9384"/>
  </bookViews>
  <sheets>
    <sheet name="GASTOS E INGRESOS CEE" sheetId="1" r:id="rId1"/>
  </sheets>
  <definedNames>
    <definedName name="_xlnm.Print_Area" localSheetId="0">'GASTOS E INGRESOS CEE'!$A$2:$I$51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12" i="1"/>
  <c r="H10" i="1"/>
  <c r="H42" i="1"/>
  <c r="H8" i="1"/>
  <c r="H26" i="1"/>
  <c r="H15" i="1"/>
  <c r="H20" i="1"/>
  <c r="H18" i="1"/>
  <c r="C29" i="1"/>
  <c r="C26" i="1" s="1"/>
  <c r="C30" i="1"/>
  <c r="C20" i="1"/>
  <c r="C15" i="1"/>
  <c r="C8" i="1"/>
  <c r="C12" i="1"/>
  <c r="C10" i="1"/>
  <c r="C39" i="1" l="1"/>
  <c r="E49" i="1" l="1"/>
  <c r="C42" i="1" l="1"/>
  <c r="H39" i="1" l="1"/>
  <c r="H50" i="1" l="1"/>
  <c r="H48" i="1" s="1"/>
  <c r="C50" i="1"/>
  <c r="E51" i="1" s="1"/>
</calcChain>
</file>

<file path=xl/sharedStrings.xml><?xml version="1.0" encoding="utf-8"?>
<sst xmlns="http://schemas.openxmlformats.org/spreadsheetml/2006/main" count="55" uniqueCount="53">
  <si>
    <t>INGRESOS</t>
  </si>
  <si>
    <t>GASTOS</t>
  </si>
  <si>
    <t>Nº CONCEPTO</t>
  </si>
  <si>
    <t>1.- APORTACIONES DE LOS FIELES</t>
  </si>
  <si>
    <t>1.- ACCIONES PASTORALES Y ASISTENCIALES</t>
  </si>
  <si>
    <t xml:space="preserve">    Colectas</t>
  </si>
  <si>
    <t xml:space="preserve">    Actividades pastorales</t>
  </si>
  <si>
    <t xml:space="preserve">    Suscripciones</t>
  </si>
  <si>
    <t xml:space="preserve">    Actividades asistenciales</t>
  </si>
  <si>
    <t xml:space="preserve">    Colectas para instituciones de la Iglesia</t>
  </si>
  <si>
    <t xml:space="preserve">    Ayuda a la Iglesia universal</t>
  </si>
  <si>
    <t xml:space="preserve">    Otros ingresos de fieles</t>
  </si>
  <si>
    <t xml:space="preserve">    Otras entregas a Instituciones Diocesanas</t>
  </si>
  <si>
    <t xml:space="preserve"> </t>
  </si>
  <si>
    <t>2.- ASIGNACIÓN TRIBUTARIA (Fondo Común Interd.)</t>
  </si>
  <si>
    <t>2.- RETRIBUCIÓN DEL CLERO</t>
  </si>
  <si>
    <t xml:space="preserve">    Sueldos sacerdotales y religiosos</t>
  </si>
  <si>
    <t xml:space="preserve">    Seguridad Social y otras prestaciones sociales</t>
  </si>
  <si>
    <t>3.- INGR. DE PATRIMONIO Y OTRAS ACTIVIDADES</t>
  </si>
  <si>
    <t>3.- RETRIBUCIÓN DE PERSONAL SEGLAR</t>
  </si>
  <si>
    <t xml:space="preserve">    Alquileres Inmuebles</t>
  </si>
  <si>
    <t xml:space="preserve">    Salarios</t>
  </si>
  <si>
    <t xml:space="preserve">    Financieros</t>
  </si>
  <si>
    <t xml:space="preserve">    Seguridad Social </t>
  </si>
  <si>
    <t xml:space="preserve">    Actividades económicas</t>
  </si>
  <si>
    <t>4.- OTROS INGRESOS CORRIENTES</t>
  </si>
  <si>
    <t>4.- APORTACIONES A LOS CENTROS DE FORMACIÓN</t>
  </si>
  <si>
    <t xml:space="preserve">    Ingresos por Servicios</t>
  </si>
  <si>
    <t xml:space="preserve">    Seminario</t>
  </si>
  <si>
    <t xml:space="preserve">    Subvenciones públicas corrientes</t>
  </si>
  <si>
    <t xml:space="preserve">    Colegios</t>
  </si>
  <si>
    <t xml:space="preserve">    Ingresos de Instituciones Diocesanas</t>
  </si>
  <si>
    <t xml:space="preserve">    Otros</t>
  </si>
  <si>
    <t xml:space="preserve">5.- CONSERVACIÓN DE EDIFICIOS Y GASTOS DE </t>
  </si>
  <si>
    <t xml:space="preserve">     FUNCIONAMIENTO</t>
  </si>
  <si>
    <t>TOTAL INGRESOS ORDINARIOS</t>
  </si>
  <si>
    <t>TOTAL GASTOS ORDINARIOS</t>
  </si>
  <si>
    <t>6.- INGRESOS EXTRAORDINARIOS</t>
  </si>
  <si>
    <t>6.- GASTOS EXTRAORDINARIOS</t>
  </si>
  <si>
    <t xml:space="preserve">    Subvenciones de capital</t>
  </si>
  <si>
    <t xml:space="preserve">    Nuevos templos</t>
  </si>
  <si>
    <t xml:space="preserve">    Enajenaciones de patrimonio</t>
  </si>
  <si>
    <t xml:space="preserve">    Programas de rehabilitación</t>
  </si>
  <si>
    <t xml:space="preserve">    Otros ingresos extraordinarios</t>
  </si>
  <si>
    <t xml:space="preserve">    Otros gastos extraordinarios</t>
  </si>
  <si>
    <t xml:space="preserve">    Necesidad de financiación</t>
  </si>
  <si>
    <t xml:space="preserve">    Capacidad de financiación</t>
  </si>
  <si>
    <t xml:space="preserve">    TOTAL GENERAL INGRESOS</t>
  </si>
  <si>
    <t xml:space="preserve">    TOTAL GENERAL GASTOS</t>
  </si>
  <si>
    <t>AÑO 2019</t>
  </si>
  <si>
    <t xml:space="preserve">     FCI</t>
  </si>
  <si>
    <t>DIOCESIS DE CIUDAD REAL</t>
  </si>
  <si>
    <t>ESTADO DE INGRESOS Y GASTOS 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</si>
</sst>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.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Calibri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4">
    <xf numFmtId="0" fontId="0" fillId="0" borderId="0" xfId="0"/>
    <xf numFmtId="0" fontId="1" fillId="0" borderId="0" xfId="1" applyFont="1"/>
    <xf numFmtId="0" fontId="1" fillId="0" borderId="0" xfId="1"/>
    <xf numFmtId="0" fontId="2" fillId="0" borderId="0" xfId="1" applyFont="1" applyAlignment="1"/>
    <xf numFmtId="0" fontId="2" fillId="0" borderId="0" xfId="1" applyFont="1" applyAlignment="1">
      <alignment horizontal="center"/>
    </xf>
    <xf numFmtId="0" fontId="1" fillId="0" borderId="4" xfId="1" applyFont="1" applyBorder="1"/>
    <xf numFmtId="0" fontId="4" fillId="0" borderId="2" xfId="1" applyFont="1" applyBorder="1"/>
    <xf numFmtId="0" fontId="1" fillId="0" borderId="2" xfId="1" applyFont="1" applyBorder="1"/>
    <xf numFmtId="0" fontId="3" fillId="0" borderId="4" xfId="1" applyFont="1" applyBorder="1" applyAlignment="1">
      <alignment horizontal="center"/>
    </xf>
    <xf numFmtId="0" fontId="1" fillId="0" borderId="0" xfId="1" applyFont="1" applyBorder="1"/>
    <xf numFmtId="4" fontId="6" fillId="0" borderId="0" xfId="1" applyNumberFormat="1" applyFont="1"/>
    <xf numFmtId="2" fontId="1" fillId="0" borderId="0" xfId="1" applyNumberFormat="1" applyFont="1"/>
    <xf numFmtId="4" fontId="1" fillId="0" borderId="0" xfId="1" applyNumberFormat="1" applyFont="1"/>
    <xf numFmtId="0" fontId="6" fillId="0" borderId="0" xfId="1" applyFont="1"/>
    <xf numFmtId="4" fontId="1" fillId="0" borderId="0" xfId="1" applyNumberFormat="1"/>
    <xf numFmtId="0" fontId="7" fillId="0" borderId="0" xfId="1" applyFont="1"/>
    <xf numFmtId="0" fontId="5" fillId="0" borderId="5" xfId="1" applyFont="1" applyBorder="1"/>
    <xf numFmtId="4" fontId="6" fillId="0" borderId="5" xfId="1" applyNumberFormat="1" applyFont="1" applyBorder="1"/>
    <xf numFmtId="4" fontId="1" fillId="0" borderId="0" xfId="1" applyNumberFormat="1" applyFont="1" applyBorder="1"/>
    <xf numFmtId="0" fontId="1" fillId="0" borderId="0" xfId="1" applyFill="1"/>
    <xf numFmtId="4" fontId="1" fillId="0" borderId="0" xfId="1" applyNumberFormat="1" applyFont="1" applyFill="1"/>
    <xf numFmtId="4" fontId="3" fillId="0" borderId="0" xfId="1" applyNumberFormat="1" applyFont="1"/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4" fontId="3" fillId="0" borderId="5" xfId="1" applyNumberFormat="1" applyFont="1" applyBorder="1"/>
    <xf numFmtId="4" fontId="2" fillId="0" borderId="5" xfId="1" applyNumberFormat="1" applyFont="1" applyBorder="1"/>
    <xf numFmtId="0" fontId="9" fillId="0" borderId="0" xfId="1" applyFont="1" applyAlignment="1">
      <alignment horizontal="right"/>
    </xf>
    <xf numFmtId="0" fontId="3" fillId="0" borderId="2" xfId="1" applyFont="1" applyBorder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0" xfId="1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workbookViewId="0">
      <selection activeCell="H29" sqref="H29"/>
    </sheetView>
  </sheetViews>
  <sheetFormatPr baseColWidth="10" defaultColWidth="11.44140625" defaultRowHeight="13.2" x14ac:dyDescent="0.25"/>
  <cols>
    <col min="1" max="1" width="41.44140625" style="2" customWidth="1"/>
    <col min="2" max="2" width="15.6640625" style="2" customWidth="1"/>
    <col min="3" max="3" width="19.88671875" style="2" customWidth="1"/>
    <col min="4" max="4" width="14.5546875" style="2" customWidth="1"/>
    <col min="5" max="5" width="2.88671875" style="2" customWidth="1"/>
    <col min="6" max="6" width="42.88671875" style="2" customWidth="1"/>
    <col min="7" max="7" width="11.5546875" style="2" customWidth="1"/>
    <col min="8" max="8" width="16.33203125" style="2" customWidth="1"/>
    <col min="9" max="9" width="14.88671875" style="2" customWidth="1"/>
    <col min="10" max="16384" width="11.44140625" style="2"/>
  </cols>
  <sheetData>
    <row r="1" spans="1:10" ht="7.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2" thickBot="1" x14ac:dyDescent="0.35">
      <c r="A2" s="29" t="s">
        <v>52</v>
      </c>
      <c r="B2" s="29"/>
      <c r="C2" s="29"/>
      <c r="D2" s="30" t="s">
        <v>51</v>
      </c>
      <c r="E2" s="31"/>
      <c r="F2" s="32"/>
      <c r="G2" s="3"/>
      <c r="H2" s="3"/>
      <c r="I2" s="3"/>
      <c r="J2" s="1"/>
    </row>
    <row r="3" spans="1:10" ht="13.5" customHeight="1" x14ac:dyDescent="0.3">
      <c r="A3" s="4"/>
      <c r="B3" s="4"/>
      <c r="C3" s="4"/>
      <c r="D3" s="4"/>
      <c r="E3" s="4"/>
      <c r="F3" s="4"/>
      <c r="G3" s="4"/>
      <c r="H3" s="33"/>
      <c r="I3" s="33"/>
      <c r="J3" s="1"/>
    </row>
    <row r="4" spans="1:10" ht="8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4.4" thickBot="1" x14ac:dyDescent="0.3">
      <c r="A5" s="27" t="s">
        <v>0</v>
      </c>
      <c r="B5" s="1"/>
      <c r="C5" s="5"/>
      <c r="D5" s="5"/>
      <c r="E5" s="1"/>
      <c r="F5" s="27" t="s">
        <v>1</v>
      </c>
      <c r="G5" s="1"/>
      <c r="H5" s="5"/>
      <c r="I5" s="5"/>
      <c r="J5" s="1"/>
    </row>
    <row r="6" spans="1:10" ht="13.8" thickBot="1" x14ac:dyDescent="0.3">
      <c r="A6" s="6" t="s">
        <v>2</v>
      </c>
      <c r="B6" s="7"/>
      <c r="C6" s="8" t="s">
        <v>49</v>
      </c>
      <c r="D6" s="8"/>
      <c r="E6" s="9"/>
      <c r="F6" s="28" t="s">
        <v>2</v>
      </c>
      <c r="G6" s="7"/>
      <c r="H6" s="8" t="s">
        <v>49</v>
      </c>
      <c r="I6" s="8"/>
      <c r="J6" s="1"/>
    </row>
    <row r="7" spans="1:10" x14ac:dyDescent="0.25">
      <c r="A7" s="1"/>
      <c r="B7" s="1"/>
      <c r="C7" s="1"/>
      <c r="D7" s="1"/>
      <c r="E7" s="9"/>
      <c r="F7" s="1"/>
      <c r="G7" s="1"/>
      <c r="H7" s="1"/>
      <c r="I7" s="1"/>
      <c r="J7" s="1"/>
    </row>
    <row r="8" spans="1:10" x14ac:dyDescent="0.25">
      <c r="A8" s="22" t="s">
        <v>3</v>
      </c>
      <c r="B8" s="1"/>
      <c r="C8" s="21">
        <f>SUM(C10:C13)</f>
        <v>7354190.5599999996</v>
      </c>
      <c r="D8" s="10"/>
      <c r="E8" s="9"/>
      <c r="F8" s="22" t="s">
        <v>4</v>
      </c>
      <c r="G8" s="1"/>
      <c r="H8" s="21">
        <f>SUM(H10:H13)</f>
        <v>10062889.020000001</v>
      </c>
      <c r="I8" s="10"/>
      <c r="J8" s="1"/>
    </row>
    <row r="9" spans="1:10" ht="5.25" customHeight="1" x14ac:dyDescent="0.25">
      <c r="A9" s="1"/>
      <c r="B9" s="11"/>
      <c r="C9" s="12"/>
      <c r="D9" s="10"/>
      <c r="E9" s="9"/>
      <c r="F9" s="1"/>
      <c r="G9" s="1"/>
      <c r="H9" s="12"/>
      <c r="I9" s="12"/>
      <c r="J9" s="1"/>
    </row>
    <row r="10" spans="1:10" x14ac:dyDescent="0.25">
      <c r="A10" s="1" t="s">
        <v>5</v>
      </c>
      <c r="C10" s="12">
        <f>2071796.16-760717.22</f>
        <v>1311078.94</v>
      </c>
      <c r="D10" s="12"/>
      <c r="E10" s="9"/>
      <c r="F10" s="1" t="s">
        <v>6</v>
      </c>
      <c r="H10" s="12">
        <f>2544758.39+1177487.33+283539.76</f>
        <v>4005785.4800000004</v>
      </c>
      <c r="I10" s="12"/>
      <c r="J10" s="1"/>
    </row>
    <row r="11" spans="1:10" x14ac:dyDescent="0.25">
      <c r="A11" s="1" t="s">
        <v>7</v>
      </c>
      <c r="C11" s="12">
        <v>3262745.99</v>
      </c>
      <c r="D11" s="12"/>
      <c r="E11" s="9"/>
      <c r="F11" s="1" t="s">
        <v>8</v>
      </c>
      <c r="H11" s="12">
        <v>5206907.71</v>
      </c>
      <c r="I11" s="12"/>
      <c r="J11" s="1"/>
    </row>
    <row r="12" spans="1:10" x14ac:dyDescent="0.25">
      <c r="A12" s="1" t="s">
        <v>9</v>
      </c>
      <c r="C12" s="12">
        <f>3353117.6-1311078.94</f>
        <v>2042038.6600000001</v>
      </c>
      <c r="D12" s="12"/>
      <c r="E12" s="9"/>
      <c r="F12" s="1" t="s">
        <v>10</v>
      </c>
      <c r="H12" s="12">
        <f>367808.74+482387.09</f>
        <v>850195.83000000007</v>
      </c>
      <c r="I12" s="12"/>
      <c r="J12" s="1"/>
    </row>
    <row r="13" spans="1:10" x14ac:dyDescent="0.25">
      <c r="A13" s="1" t="s">
        <v>11</v>
      </c>
      <c r="B13" s="1"/>
      <c r="C13" s="12">
        <v>738326.97</v>
      </c>
      <c r="D13" s="12"/>
      <c r="E13" s="9"/>
      <c r="F13" s="1" t="s">
        <v>12</v>
      </c>
      <c r="H13" s="12"/>
      <c r="I13" s="12"/>
      <c r="J13" s="1" t="s">
        <v>13</v>
      </c>
    </row>
    <row r="14" spans="1:10" x14ac:dyDescent="0.25">
      <c r="A14" s="1"/>
      <c r="B14" s="1"/>
      <c r="C14" s="10"/>
      <c r="D14" s="10"/>
      <c r="E14" s="9"/>
      <c r="F14" s="1"/>
      <c r="G14" s="1"/>
      <c r="H14" s="12"/>
      <c r="I14" s="10"/>
      <c r="J14" s="1"/>
    </row>
    <row r="15" spans="1:10" x14ac:dyDescent="0.25">
      <c r="A15" s="22" t="s">
        <v>14</v>
      </c>
      <c r="B15" s="1"/>
      <c r="C15" s="21">
        <f>SUM(C17)</f>
        <v>2930109.75</v>
      </c>
      <c r="D15" s="10"/>
      <c r="E15" s="9"/>
      <c r="F15" s="22" t="s">
        <v>15</v>
      </c>
      <c r="G15" s="1"/>
      <c r="H15" s="21">
        <f>H17+H18</f>
        <v>1686371.83</v>
      </c>
      <c r="I15" s="14"/>
      <c r="J15" s="1"/>
    </row>
    <row r="16" spans="1:10" ht="5.25" customHeight="1" x14ac:dyDescent="0.25">
      <c r="A16" s="1"/>
      <c r="B16" s="1"/>
      <c r="C16" s="12"/>
      <c r="D16" s="10"/>
      <c r="E16" s="9"/>
      <c r="F16" s="1"/>
      <c r="G16" s="1"/>
      <c r="H16" s="12"/>
      <c r="I16" s="14"/>
      <c r="J16" s="1"/>
    </row>
    <row r="17" spans="1:10" x14ac:dyDescent="0.25">
      <c r="A17" s="1" t="s">
        <v>50</v>
      </c>
      <c r="C17" s="12">
        <v>2930109.75</v>
      </c>
      <c r="D17" s="12"/>
      <c r="E17" s="9"/>
      <c r="F17" s="1" t="s">
        <v>16</v>
      </c>
      <c r="H17" s="12">
        <v>1570010.62</v>
      </c>
      <c r="I17" s="14"/>
      <c r="J17" s="1"/>
    </row>
    <row r="18" spans="1:10" x14ac:dyDescent="0.25">
      <c r="A18" s="13"/>
      <c r="B18" s="1"/>
      <c r="C18" s="10"/>
      <c r="D18" s="10"/>
      <c r="E18" s="9"/>
      <c r="F18" s="1" t="s">
        <v>17</v>
      </c>
      <c r="H18" s="12">
        <f>1844047.82-1570010.62-121074.83-36601.16</f>
        <v>116361.20999999993</v>
      </c>
      <c r="I18" s="14"/>
      <c r="J18" s="1"/>
    </row>
    <row r="19" spans="1:10" x14ac:dyDescent="0.25">
      <c r="A19" s="1"/>
      <c r="B19" s="1"/>
      <c r="C19" s="10"/>
      <c r="D19" s="10"/>
      <c r="E19" s="9"/>
      <c r="F19" s="1"/>
      <c r="G19" s="1"/>
      <c r="H19" s="10"/>
      <c r="I19" s="10"/>
      <c r="J19" s="1"/>
    </row>
    <row r="20" spans="1:10" x14ac:dyDescent="0.25">
      <c r="A20" s="22" t="s">
        <v>18</v>
      </c>
      <c r="B20" s="1"/>
      <c r="C20" s="21">
        <f>SUM(C22:C24)</f>
        <v>705069.78</v>
      </c>
      <c r="D20" s="10"/>
      <c r="E20" s="9"/>
      <c r="F20" s="22" t="s">
        <v>19</v>
      </c>
      <c r="G20" s="1"/>
      <c r="H20" s="21">
        <f>SUM(H22:H23)</f>
        <v>2258066.06</v>
      </c>
      <c r="I20" s="10"/>
      <c r="J20" s="1"/>
    </row>
    <row r="21" spans="1:10" ht="5.25" customHeight="1" x14ac:dyDescent="0.25">
      <c r="A21" s="1"/>
      <c r="B21" s="1"/>
      <c r="C21" s="12"/>
      <c r="D21" s="10"/>
      <c r="E21" s="9"/>
      <c r="F21" s="1"/>
      <c r="G21" s="1"/>
      <c r="H21" s="12"/>
      <c r="I21" s="10"/>
      <c r="J21" s="1"/>
    </row>
    <row r="22" spans="1:10" x14ac:dyDescent="0.25">
      <c r="A22" s="1" t="s">
        <v>20</v>
      </c>
      <c r="C22" s="12">
        <v>218637.25</v>
      </c>
      <c r="D22" s="12"/>
      <c r="E22" s="9"/>
      <c r="F22" s="1" t="s">
        <v>21</v>
      </c>
      <c r="H22" s="12">
        <v>1718467.32</v>
      </c>
      <c r="I22" s="14"/>
      <c r="J22" s="1"/>
    </row>
    <row r="23" spans="1:10" x14ac:dyDescent="0.25">
      <c r="A23" s="1" t="s">
        <v>22</v>
      </c>
      <c r="C23" s="12">
        <v>486432.53</v>
      </c>
      <c r="D23" s="12"/>
      <c r="E23" s="9"/>
      <c r="F23" s="1" t="s">
        <v>23</v>
      </c>
      <c r="H23" s="12">
        <v>539598.74</v>
      </c>
      <c r="I23" s="14"/>
      <c r="J23" s="1"/>
    </row>
    <row r="24" spans="1:10" x14ac:dyDescent="0.25">
      <c r="A24" s="1" t="s">
        <v>24</v>
      </c>
      <c r="C24" s="12"/>
      <c r="D24" s="12"/>
      <c r="E24" s="9"/>
      <c r="F24" s="13"/>
      <c r="G24" s="1"/>
      <c r="H24" s="12"/>
      <c r="I24" s="10"/>
      <c r="J24" s="1"/>
    </row>
    <row r="25" spans="1:10" x14ac:dyDescent="0.25">
      <c r="A25" s="1"/>
      <c r="B25" s="1"/>
      <c r="C25" s="12"/>
      <c r="D25" s="10"/>
      <c r="E25" s="9"/>
      <c r="F25" s="1"/>
      <c r="G25" s="1"/>
      <c r="H25" s="12"/>
      <c r="I25" s="10"/>
      <c r="J25" s="1"/>
    </row>
    <row r="26" spans="1:10" x14ac:dyDescent="0.25">
      <c r="A26" s="22" t="s">
        <v>25</v>
      </c>
      <c r="B26" s="1"/>
      <c r="C26" s="21">
        <f>SUM(C28:C30)</f>
        <v>7367716.96</v>
      </c>
      <c r="D26" s="10"/>
      <c r="E26" s="9"/>
      <c r="F26" s="22" t="s">
        <v>26</v>
      </c>
      <c r="G26" s="1"/>
      <c r="H26" s="21">
        <f>SUM(H28:H30)</f>
        <v>527878.25</v>
      </c>
      <c r="I26" s="10"/>
      <c r="J26" s="1"/>
    </row>
    <row r="27" spans="1:10" ht="5.25" customHeight="1" x14ac:dyDescent="0.25">
      <c r="A27" s="1"/>
      <c r="B27" s="1"/>
      <c r="C27" s="12"/>
      <c r="D27" s="10"/>
      <c r="E27" s="9"/>
      <c r="F27" s="1"/>
      <c r="G27" s="1"/>
      <c r="H27" s="12"/>
      <c r="I27" s="10"/>
      <c r="J27" s="1"/>
    </row>
    <row r="28" spans="1:10" x14ac:dyDescent="0.25">
      <c r="A28" s="1" t="s">
        <v>27</v>
      </c>
      <c r="C28" s="12">
        <v>4653683.93</v>
      </c>
      <c r="D28" s="12"/>
      <c r="E28" s="9"/>
      <c r="F28" s="1" t="s">
        <v>28</v>
      </c>
      <c r="H28" s="12">
        <v>527878.25</v>
      </c>
      <c r="I28" s="12"/>
      <c r="J28" s="1"/>
    </row>
    <row r="29" spans="1:10" x14ac:dyDescent="0.25">
      <c r="A29" s="1" t="s">
        <v>29</v>
      </c>
      <c r="B29" s="19"/>
      <c r="C29" s="20">
        <f>2316755.4-38000</f>
        <v>2278755.4</v>
      </c>
      <c r="D29" s="12"/>
      <c r="E29" s="9"/>
      <c r="F29" s="1" t="s">
        <v>30</v>
      </c>
      <c r="H29" s="12"/>
      <c r="I29" s="12"/>
      <c r="J29" s="1"/>
    </row>
    <row r="30" spans="1:10" x14ac:dyDescent="0.25">
      <c r="A30" s="1" t="s">
        <v>31</v>
      </c>
      <c r="C30" s="12">
        <f>370117.52+65160.11</f>
        <v>435277.63</v>
      </c>
      <c r="D30" s="12"/>
      <c r="E30" s="9"/>
      <c r="F30" s="1" t="s">
        <v>32</v>
      </c>
      <c r="H30" s="12"/>
      <c r="I30" s="12"/>
      <c r="J30" s="1"/>
    </row>
    <row r="31" spans="1:10" x14ac:dyDescent="0.25">
      <c r="A31" s="1"/>
      <c r="B31" s="1"/>
      <c r="C31" s="10"/>
      <c r="D31" s="10"/>
      <c r="E31" s="9"/>
      <c r="F31" s="1"/>
      <c r="G31" s="1"/>
      <c r="H31" s="12"/>
      <c r="I31" s="10"/>
      <c r="J31" s="1"/>
    </row>
    <row r="32" spans="1:10" x14ac:dyDescent="0.25">
      <c r="A32" s="1"/>
      <c r="B32" s="1"/>
      <c r="C32" s="10"/>
      <c r="D32" s="10"/>
      <c r="E32" s="9"/>
      <c r="F32" s="22" t="s">
        <v>33</v>
      </c>
      <c r="G32" s="1"/>
      <c r="H32" s="21">
        <f>17207420.44-17236140.24+1604463.09</f>
        <v>1575743.2900000031</v>
      </c>
      <c r="I32" s="10"/>
      <c r="J32" s="1"/>
    </row>
    <row r="33" spans="1:10" x14ac:dyDescent="0.25">
      <c r="A33" s="1"/>
      <c r="B33" s="1"/>
      <c r="C33" s="10"/>
      <c r="D33" s="10"/>
      <c r="E33" s="9"/>
      <c r="F33" s="22" t="s">
        <v>34</v>
      </c>
      <c r="G33" s="1"/>
      <c r="H33" s="10"/>
      <c r="I33" s="10"/>
      <c r="J33" s="1"/>
    </row>
    <row r="34" spans="1:10" ht="5.25" customHeight="1" x14ac:dyDescent="0.25">
      <c r="A34" s="1"/>
      <c r="B34" s="1"/>
      <c r="C34" s="10"/>
      <c r="D34" s="10"/>
      <c r="E34" s="9"/>
      <c r="F34" s="1"/>
      <c r="G34" s="1"/>
      <c r="H34" s="10"/>
      <c r="I34" s="10"/>
      <c r="J34" s="1"/>
    </row>
    <row r="35" spans="1:10" x14ac:dyDescent="0.25">
      <c r="A35" s="15"/>
      <c r="B35" s="1"/>
      <c r="C35" s="10"/>
      <c r="D35" s="10"/>
      <c r="E35" s="9"/>
      <c r="F35" s="13"/>
      <c r="G35" s="1"/>
      <c r="H35" s="10"/>
      <c r="I35" s="10"/>
      <c r="J35" s="1"/>
    </row>
    <row r="36" spans="1:10" x14ac:dyDescent="0.25">
      <c r="A36" s="15"/>
      <c r="B36" s="1"/>
      <c r="C36" s="10"/>
      <c r="D36" s="10"/>
      <c r="E36" s="9"/>
      <c r="F36" s="13"/>
      <c r="G36" s="1"/>
      <c r="H36" s="10"/>
      <c r="I36" s="10"/>
      <c r="J36" s="1"/>
    </row>
    <row r="37" spans="1:10" x14ac:dyDescent="0.25">
      <c r="A37" s="1"/>
      <c r="B37" s="1"/>
      <c r="C37" s="10"/>
      <c r="D37" s="10"/>
      <c r="E37" s="9"/>
      <c r="F37" s="13"/>
      <c r="G37" s="1"/>
      <c r="H37" s="10"/>
      <c r="I37" s="10"/>
      <c r="J37" s="1"/>
    </row>
    <row r="38" spans="1:10" ht="6" customHeight="1" x14ac:dyDescent="0.25">
      <c r="A38" s="1"/>
      <c r="B38" s="1"/>
      <c r="C38" s="10"/>
      <c r="D38" s="10"/>
      <c r="E38" s="9"/>
      <c r="F38" s="1"/>
      <c r="G38" s="1"/>
      <c r="H38" s="10"/>
      <c r="I38" s="10"/>
      <c r="J38" s="1"/>
    </row>
    <row r="39" spans="1:10" x14ac:dyDescent="0.25">
      <c r="A39" s="23" t="s">
        <v>35</v>
      </c>
      <c r="B39" s="16"/>
      <c r="C39" s="25">
        <f>SUM(C8,C15,C20,C26)</f>
        <v>18357087.049999997</v>
      </c>
      <c r="D39" s="17"/>
      <c r="E39" s="9"/>
      <c r="F39" s="23" t="s">
        <v>36</v>
      </c>
      <c r="G39" s="16"/>
      <c r="H39" s="25">
        <f>SUM(H8,H15,H20,H26,H32)</f>
        <v>16110948.450000005</v>
      </c>
      <c r="I39" s="17"/>
      <c r="J39" s="1"/>
    </row>
    <row r="40" spans="1:10" ht="6.75" customHeight="1" x14ac:dyDescent="0.25">
      <c r="A40" s="1"/>
      <c r="B40" s="1"/>
      <c r="C40" s="10"/>
      <c r="D40" s="10"/>
      <c r="E40" s="9"/>
      <c r="F40" s="1"/>
      <c r="G40" s="1"/>
      <c r="H40" s="12"/>
      <c r="I40" s="10"/>
      <c r="J40" s="1"/>
    </row>
    <row r="41" spans="1:10" x14ac:dyDescent="0.25">
      <c r="A41" s="1"/>
      <c r="B41" s="1"/>
      <c r="C41" s="10"/>
      <c r="D41" s="10"/>
      <c r="E41" s="9"/>
      <c r="F41" s="1"/>
      <c r="G41" s="1"/>
      <c r="H41" s="12"/>
      <c r="I41" s="10"/>
      <c r="J41" s="1"/>
    </row>
    <row r="42" spans="1:10" x14ac:dyDescent="0.25">
      <c r="A42" s="22" t="s">
        <v>37</v>
      </c>
      <c r="B42" s="1"/>
      <c r="C42" s="21">
        <f>SUM(C44:C46)</f>
        <v>58542</v>
      </c>
      <c r="D42" s="10"/>
      <c r="E42" s="9"/>
      <c r="F42" s="22" t="s">
        <v>38</v>
      </c>
      <c r="G42" s="1"/>
      <c r="H42" s="12">
        <f>SUM(H44:H46)</f>
        <v>1096471.99</v>
      </c>
      <c r="I42" s="10"/>
      <c r="J42" s="1"/>
    </row>
    <row r="43" spans="1:10" ht="5.25" customHeight="1" x14ac:dyDescent="0.25">
      <c r="A43" s="1"/>
      <c r="B43" s="1"/>
      <c r="C43" s="12"/>
      <c r="D43" s="10"/>
      <c r="E43" s="9"/>
      <c r="F43" s="1"/>
      <c r="G43" s="1"/>
      <c r="H43" s="12"/>
      <c r="I43" s="10"/>
      <c r="J43" s="1"/>
    </row>
    <row r="44" spans="1:10" x14ac:dyDescent="0.25">
      <c r="A44" s="1" t="s">
        <v>39</v>
      </c>
      <c r="C44" s="12">
        <v>38000</v>
      </c>
      <c r="D44" s="12"/>
      <c r="E44" s="9"/>
      <c r="F44" s="1" t="s">
        <v>40</v>
      </c>
      <c r="G44" s="1"/>
      <c r="H44" s="12"/>
      <c r="I44" s="10"/>
      <c r="J44" s="1"/>
    </row>
    <row r="45" spans="1:10" x14ac:dyDescent="0.25">
      <c r="A45" s="1" t="s">
        <v>41</v>
      </c>
      <c r="C45" s="12"/>
      <c r="D45" s="12"/>
      <c r="E45" s="9"/>
      <c r="F45" s="1" t="s">
        <v>42</v>
      </c>
      <c r="G45" s="1"/>
      <c r="H45" s="12">
        <v>1096471.99</v>
      </c>
      <c r="I45" s="10"/>
      <c r="J45" s="1"/>
    </row>
    <row r="46" spans="1:10" x14ac:dyDescent="0.25">
      <c r="A46" s="1" t="s">
        <v>43</v>
      </c>
      <c r="C46" s="12">
        <v>20542</v>
      </c>
      <c r="D46" s="12"/>
      <c r="E46" s="9"/>
      <c r="F46" s="1" t="s">
        <v>44</v>
      </c>
      <c r="G46" s="1"/>
      <c r="H46" s="12"/>
      <c r="I46" s="10"/>
      <c r="J46" s="1"/>
    </row>
    <row r="47" spans="1:10" x14ac:dyDescent="0.25">
      <c r="A47" s="1"/>
      <c r="B47" s="1"/>
      <c r="C47" s="10"/>
      <c r="D47" s="10"/>
      <c r="E47" s="9"/>
      <c r="F47" s="1"/>
      <c r="G47" s="1"/>
      <c r="H47" s="12"/>
      <c r="I47" s="10"/>
      <c r="J47" s="1"/>
    </row>
    <row r="48" spans="1:10" x14ac:dyDescent="0.25">
      <c r="A48" s="22" t="s">
        <v>45</v>
      </c>
      <c r="B48" s="1"/>
      <c r="C48" s="10"/>
      <c r="D48" s="10"/>
      <c r="E48" s="9"/>
      <c r="F48" s="22" t="s">
        <v>46</v>
      </c>
      <c r="G48" s="1"/>
      <c r="H48" s="21">
        <f>C50-H50</f>
        <v>1208208.609999992</v>
      </c>
      <c r="J48" s="1"/>
    </row>
    <row r="49" spans="1:10" x14ac:dyDescent="0.25">
      <c r="A49" s="1"/>
      <c r="B49" s="1"/>
      <c r="C49" s="10"/>
      <c r="D49" s="10"/>
      <c r="E49" s="18">
        <f>SUM(D15:D49)</f>
        <v>0</v>
      </c>
      <c r="F49" s="1"/>
      <c r="G49" s="1"/>
      <c r="H49" s="10"/>
      <c r="I49" s="10"/>
      <c r="J49" s="1"/>
    </row>
    <row r="50" spans="1:10" ht="15.6" x14ac:dyDescent="0.3">
      <c r="A50" s="24" t="s">
        <v>47</v>
      </c>
      <c r="B50" s="16"/>
      <c r="C50" s="26">
        <f>SUM(C39,C42)</f>
        <v>18415629.049999997</v>
      </c>
      <c r="D50" s="17"/>
      <c r="E50" s="9"/>
      <c r="F50" s="24" t="s">
        <v>48</v>
      </c>
      <c r="G50" s="16"/>
      <c r="H50" s="26">
        <f>SUM(H39,H42)</f>
        <v>17207420.440000005</v>
      </c>
      <c r="I50" s="17"/>
      <c r="J50" s="1"/>
    </row>
    <row r="51" spans="1:10" x14ac:dyDescent="0.25">
      <c r="C51" s="14"/>
      <c r="D51" s="14"/>
      <c r="E51" s="14">
        <f>SUM(C43:C51)</f>
        <v>18474171.049999997</v>
      </c>
      <c r="H51" s="14"/>
      <c r="I51" s="14"/>
    </row>
    <row r="52" spans="1:10" x14ac:dyDescent="0.25">
      <c r="H52" s="14"/>
      <c r="I52" s="14"/>
    </row>
    <row r="53" spans="1:10" x14ac:dyDescent="0.25">
      <c r="G53" s="14"/>
    </row>
  </sheetData>
  <mergeCells count="3">
    <mergeCell ref="A2:C2"/>
    <mergeCell ref="D2:F2"/>
    <mergeCell ref="H3:I3"/>
  </mergeCells>
  <pageMargins left="1.1100000000000001" right="0.75" top="1" bottom="1" header="0.17" footer="0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GASTOS E INGRESOS CEE</vt:lpstr>
      <vt:lpstr>'GASTOS E INGRESOS CEE'!Área_de_impresión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2020-08-20T07:24:09Z</cp:lastPrinted>
  <dcterms:created xsi:type="dcterms:W3CDTF">2018-09-25T12:52:58Z</dcterms:created>
  <dcterms:modified xsi:type="dcterms:W3CDTF">2020-08-20T07:32:01Z</dcterms:modified>
</cp:coreProperties>
</file>